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 WORK\Buget\2025\Proiectul Legii BS pentru anul 2026\Guvern\Pentru Guvern\Nota de fundamentare cu tabele\"/>
    </mc:Choice>
  </mc:AlternateContent>
  <bookViews>
    <workbookView xWindow="0" yWindow="0" windowWidth="28800" windowHeight="11580"/>
  </bookViews>
  <sheets>
    <sheet name="Tabelul 18" sheetId="2" r:id="rId1"/>
  </sheets>
  <definedNames>
    <definedName name="_xlnm.Print_Titles" localSheetId="0">'Tabelul 18'!$5:$7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8" i="2" l="1"/>
  <c r="C117" i="2"/>
  <c r="B117" i="2"/>
  <c r="C110" i="2"/>
  <c r="B105" i="2"/>
  <c r="B104" i="2"/>
  <c r="B103" i="2"/>
  <c r="B82" i="2" l="1"/>
  <c r="C81" i="2"/>
  <c r="C139" i="2" l="1"/>
  <c r="C58" i="2"/>
  <c r="B45" i="2"/>
  <c r="B42" i="2"/>
  <c r="C127" i="2" l="1"/>
  <c r="B127" i="2"/>
  <c r="C80" i="2"/>
  <c r="B80" i="2"/>
</calcChain>
</file>

<file path=xl/sharedStrings.xml><?xml version="1.0" encoding="utf-8"?>
<sst xmlns="http://schemas.openxmlformats.org/spreadsheetml/2006/main" count="164" uniqueCount="110">
  <si>
    <t>Solicitarea autorității</t>
  </si>
  <si>
    <t>Solicitări suplimentare acceptate integral sau parțial</t>
  </si>
  <si>
    <t>0101 Secretariatul Parlamentului</t>
  </si>
  <si>
    <t>0102 Aparatul Președintelui Republicii Moldova</t>
  </si>
  <si>
    <t>0103 Curtea Constituțională</t>
  </si>
  <si>
    <t>0104 Curtea de Conturi</t>
  </si>
  <si>
    <t>0301 Consiliul Superior al Magistraturii</t>
  </si>
  <si>
    <t>0302 Consiliul Superior al Procurorilor</t>
  </si>
  <si>
    <t>0303 Procuratura Generală</t>
  </si>
  <si>
    <t>0401 Oficiul Avocatului Poporului</t>
  </si>
  <si>
    <t xml:space="preserve">0402 Comisia Electorală Centrală                   </t>
  </si>
  <si>
    <t xml:space="preserve">0403 Centru Național pentru Protecția Datelor cu Caracter Personal              </t>
  </si>
  <si>
    <t xml:space="preserve">0404 Consiliul Audiovizualului             </t>
  </si>
  <si>
    <t xml:space="preserve">0407 Autoritatea Națională de Integritate          </t>
  </si>
  <si>
    <t xml:space="preserve">0410 Agenția Națională pentru Soluționarea Contestațiilor                               </t>
  </si>
  <si>
    <t xml:space="preserve">0411 Serviciul Prevenirea și Combaterea Spălării Banilor   </t>
  </si>
  <si>
    <t xml:space="preserve">0412 Centrul Național Anticorupție       </t>
  </si>
  <si>
    <t xml:space="preserve">0502 Institutul Național al Justiției        </t>
  </si>
  <si>
    <t xml:space="preserve">0405 Consiliul Concurenței          </t>
  </si>
  <si>
    <t>Acceptat MF/ alocații suplimentare</t>
  </si>
  <si>
    <t>Argumentele MF de respingere/Explicații pentru alocații suplimentare</t>
  </si>
  <si>
    <t>Se acceptă parțial.</t>
  </si>
  <si>
    <t>Se acceptă.</t>
  </si>
  <si>
    <t>Cadrul de resurse limitat nu oferă posibilitatea acceptării tuturor solicitărilor de alocații suplimentare.</t>
  </si>
  <si>
    <t>0413 Centrul pentru Comunicare Strategică și Combatere a Dezinformării</t>
  </si>
  <si>
    <t>1. Cheltuieli de personal.</t>
  </si>
  <si>
    <t>1. Acoperirea insuficienței pentru cheltuieli de personal.</t>
  </si>
  <si>
    <t>1.Cheltuieli de personal.</t>
  </si>
  <si>
    <t>3. Alte necesități ale instituției (cheltuile pentru deplasări, indemnizații membrilor Consiliul de Integritate).</t>
  </si>
  <si>
    <t xml:space="preserve">mii lei </t>
  </si>
  <si>
    <t>Propunerile de buget pentru anul 2026 ale autorităților bugetare independente/autonome</t>
  </si>
  <si>
    <t>Propuneri de buget pentru anul 2026</t>
  </si>
  <si>
    <t>Propuneri de buget pentru 2026</t>
  </si>
  <si>
    <t>Mijloace financiare neceare urmează a fi acoperite din contul și limita mijloacelor aprobate în buget.</t>
  </si>
  <si>
    <t>Mijloacele financiare neceare urmează a fi acoperite din contul și limita mijloacelor aprobate în buget.</t>
  </si>
  <si>
    <t>Acceptat parțial pentru insuficiență la cheltuieli de personal.</t>
  </si>
  <si>
    <t>Pentru delegarea procurorului la EUROJUST.</t>
  </si>
  <si>
    <t>Reconstrucția sediului Judecătoriei Edineț</t>
  </si>
  <si>
    <t>Se acceptă parțial pentru insuficența la cheltuieli de personal.</t>
  </si>
  <si>
    <t>Pentru acoperirea insuficenței la cheltuielile de personal.</t>
  </si>
  <si>
    <t xml:space="preserve">                             0255 Centrul Național de Management al Crizelor                     </t>
  </si>
  <si>
    <t>Se acceptă parțial reieșind din nivelul de executare a cheltuielilor pentru anul 2025. În proiectul de buget sunt prevăzute alocații în sumă de 36 934,1 mii lei pentru măsura dată.</t>
  </si>
  <si>
    <t xml:space="preserve">Se acceptă parțial pentru asigurarea lucrărilor de reparații curente. </t>
  </si>
  <si>
    <t>Pentru majorarea cuantumului salariului minim de la 5500 la 6300 lei.</t>
  </si>
  <si>
    <t>N-a fost solicitate alocații suplimentare.</t>
  </si>
  <si>
    <t>2. Asigurarea activităților de mandat a AP (mese rotunde, ședințe de lucru, reuniuni, achiziția serviciilor de consultanță, servicii de traducere, alte servicii).</t>
  </si>
  <si>
    <t>Se acceptă parțial. Cheltuielile respective urmează fi acoperite în limita alocațiilor aprobate autorității.</t>
  </si>
  <si>
    <t>Nu se acceptă.</t>
  </si>
  <si>
    <t>Se acceptă parțial pentru insuficiență la cheltuieli de personal.</t>
  </si>
  <si>
    <t>Se acceptă parțial pentru crearea SI e-CSP, diferența urmează a fi acoperită de partenerii externi.</t>
  </si>
  <si>
    <t>Se acceptă parțial pentru insuficiență la cheltuieli de personal și în contextul majorării salariului minim.</t>
  </si>
  <si>
    <t>Se acceptă parțial. Mijloace financiare necesare pentru insuficiență la cheltuieli de personal și în contextul majorării salariului minim.</t>
  </si>
  <si>
    <t>Se acceptă parțial pentru insuficiența la cheltuieli de personal.</t>
  </si>
  <si>
    <t>Se acceptată.</t>
  </si>
  <si>
    <t>Se acceptă parțial, inclusiv și pentru majorarea cuantumului salariului minim de la 5500 la 6300 lei.</t>
  </si>
  <si>
    <t>2. Reparații capitale (a fasadei clădirei CEC, subsolurile, scara și garajele).</t>
  </si>
  <si>
    <t xml:space="preserve">Cheltuielile respective urmează fi acoperite în limita alocațiilor aprobate autorității. </t>
  </si>
  <si>
    <t xml:space="preserve">4. Alte necesități ale instituției, cheltuieli de întreținere a CICDE (servicii de locațiune, achiziționarea mibilierului). </t>
  </si>
  <si>
    <t>Cheltuielile respective urmează fi acoperite în limita alocațiilor aprobate autorității.</t>
  </si>
  <si>
    <r>
      <t>Ajustarea alocațiilor pentru finanțarea partidelor politice în conformitatea cu art.27 al Legii nr.294/2007 privind partidele politice.În proiectul de buget sunt prevăzute alocații în sumă de</t>
    </r>
    <r>
      <rPr>
        <sz val="12"/>
        <rFont val="Times New Roman"/>
        <family val="1"/>
      </rPr>
      <t xml:space="preserve"> 66 603,8 mii lei pentru acest scop.</t>
    </r>
  </si>
  <si>
    <t>1. Cheltuieli de personal, pentru remunerarea muncii angajatilor CEC conform statului de personal aprobat.</t>
  </si>
  <si>
    <t>2.  Alte necesități ale instituției (bunuri și servicii, procurări, indemnizații, burse și altele).</t>
  </si>
  <si>
    <t>Se acceptă pentru indemnizații.</t>
  </si>
  <si>
    <t>Se acceptă parțial, ținând cont de scontatul pentru anul 2025. Nu se aceptă alocații suplimentare p/u noua structură de personal care va întra în vigoare în luna august 2026.</t>
  </si>
  <si>
    <t>2. Cheltuieli pentru lucrări de reparație a clădirii ANI.</t>
  </si>
  <si>
    <t>2. In demnizații membrilor Consiliului nepermanenți.</t>
  </si>
  <si>
    <t>1. Cheltuieli de personal, pentru structura nou aprobată, și indemnizatii mentori ai stagiilor plătite.</t>
  </si>
  <si>
    <t>Se acceptă parțial pentru asigurarea necesităților a deplasărilor de serviciu.</t>
  </si>
  <si>
    <t xml:space="preserve">Autoritate este încurajată să prioretizeze cheltuielile alocate, precum și să consolideze dialoguri cu partenerii la identificarea unor donatori străini. </t>
  </si>
  <si>
    <t>1. Cheltuieli de personal, conform noii structuri aprobate.</t>
  </si>
  <si>
    <t>Activități în cadrul Planului de creștere a Republicii Moldova (procurarea și mentenanța sistemului informațional)</t>
  </si>
  <si>
    <t>Autoritatea urmează să prioretizeze cheltuielile sale și să asigure utilizarea eficient ale resuselor pentru constituirea economiilor care urmează a fi direcționate la acoperirea solicitărilor suplimentare prezentate.</t>
  </si>
  <si>
    <t>1. Cheltuieli de personal, pentru structura nou aprobată, sporul UE și indemnizatii mentori ai stagiilor plătite.</t>
  </si>
  <si>
    <t>Nu se acceptă. Autoritatea urmează să prioretizeze cheltuielile sale și să asigure utilizarea eficient ale resuselor p/u constituirea economiilor care urmează a fi direcționate la acoperirea solicitărilor suplimentare prezentate.</t>
  </si>
  <si>
    <t>Dotarea tehnico-materială a Colegiului Anticorupție din cadrul  Judecătoriei Chișinău și Competul Anticorupție de la Curtea de Apel Centru.</t>
  </si>
  <si>
    <t xml:space="preserve">0409 Consiliul pentru Prevenirea și Eliminarea Discriminării și Asigurarea Egalității   </t>
  </si>
  <si>
    <t>945,5 mii lei - insuficiența cheltuielilor de personal;
45,5 mii lei - majorarea cuantumului salariului minim de la 5500 la 6300 lei.</t>
  </si>
  <si>
    <t>1. Cheltuieli de personal pentru acordarea sporului UE.</t>
  </si>
  <si>
    <t>2. Indemnizația pentru îndeplinirea obligațiilor de serviciu, cheltuieli protocolare și de promovare a deputaților.</t>
  </si>
  <si>
    <t>1. Confecționarea medaliilor (brevete, cutii captonate cu lojă).</t>
  </si>
  <si>
    <t>Centrul va începe activitatea din anul 2026.</t>
  </si>
  <si>
    <t>2.  Servicii de locațiune.</t>
  </si>
  <si>
    <t>3. Formare profesională.</t>
  </si>
  <si>
    <t>4. Deplasări de serviciu.</t>
  </si>
  <si>
    <t>5. Asigurarea activității curente.</t>
  </si>
  <si>
    <t>6. Indemnizații pentru incapacitatea temporară de muncă.</t>
  </si>
  <si>
    <t>7. Reparații capitale.</t>
  </si>
  <si>
    <t>8. Asigurarea tehnico materială a Colegiului Anticorupție și a Completului Anticorupție</t>
  </si>
  <si>
    <t>9. Procurarea mijloacelor de transport</t>
  </si>
  <si>
    <t>2. Asigurarea activității curente.</t>
  </si>
  <si>
    <t>3. Dezvoltarea și mentenanța sistemelor informaționale.</t>
  </si>
  <si>
    <t>2. Delegarea procurorului la EUROJUST.</t>
  </si>
  <si>
    <t>3. Investiții capitale.</t>
  </si>
  <si>
    <t xml:space="preserve">3. Proiectului ,,UNICEF Monitorizarea Drepturilor Copilului” granturi din partea Fondului Națiunilor Unite pentru Copii (UNICEF); Proiectul „Monitorizarea si protectia drepturilor refugiatilor, solicitantilor de azil si apatrizilor”.     </t>
  </si>
  <si>
    <t>3. Proiectul "Consolidarea democratiei in Republica Moldova prin alegeri incluzive si transparente" și Proiectul   ,,Suport financiar pentru procurarea echipamentelor video-audio".</t>
  </si>
  <si>
    <t>5. Susținerea partidelor politice.</t>
  </si>
  <si>
    <t>1. Cheltuieli de personal în legătură cu instituirea unei noi subdiviziuni de 5 unități.</t>
  </si>
  <si>
    <t>2. Servicii informaționale și de telecomunicații.</t>
  </si>
  <si>
    <t>3. Activități de promovare și implementarea obiectivelui proiectului UE Twinning.</t>
  </si>
  <si>
    <t xml:space="preserve">4. Dotarea angajaților implicați în efectuarea inspecțiilor. </t>
  </si>
  <si>
    <t>5. Achiziția softurilor pentru activități de inspecție.</t>
  </si>
  <si>
    <t>6. Formare profesională.</t>
  </si>
  <si>
    <t>7. Achiziționarea unui automobil, deplasări de servixciu și crearea cameleor de date.</t>
  </si>
  <si>
    <t>1. Cheltuieli de personal, conform statului de personal aprobat.</t>
  </si>
  <si>
    <t>3.  Alte necesități ale instituției (bunuri și servicii, procurări, indemnizații, deplasări de serviciu și altele.).</t>
  </si>
  <si>
    <t>2.  Alte necesități ale instituției (bunuri și servicii, procurări, active nemateriale și altele).</t>
  </si>
  <si>
    <t>2.  Alte necesități ale instituției (bunuri și servicii, procurări, active nemateriale și altele)</t>
  </si>
  <si>
    <t>3. Asigurarea tehnico-materială a autorității (achiziționarea tehnicii de calcul și licențe), lucrări de reparații curente.</t>
  </si>
  <si>
    <t>4. Proiectului ,,Consolidarea Democrației Parlamentare în RM”.</t>
  </si>
  <si>
    <t>Tabelul nr. 18
la Nota de fundamentare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</si>
</sst>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8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  <charset val="204"/>
    </font>
    <font>
      <i/>
      <sz val="12"/>
      <name val="Times New Roman"/>
      <family val="1"/>
    </font>
    <font>
      <i/>
      <sz val="11"/>
      <name val="Times New Roman"/>
      <family val="1"/>
    </font>
    <font>
      <b/>
      <sz val="14"/>
      <name val="Times New Roman"/>
      <family val="1"/>
    </font>
    <font>
      <sz val="12"/>
      <color rgb="FFFF0000"/>
      <name val="Times New Roman"/>
      <family val="1"/>
      <charset val="204"/>
    </font>
    <font>
      <i/>
      <sz val="14"/>
      <name val="Times New Roman"/>
      <family val="1"/>
    </font>
    <font>
      <i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8" fillId="0" borderId="0"/>
  </cellStyleXfs>
  <cellXfs count="77">
    <xf numFmtId="0" fontId="0" fillId="0" borderId="0" xfId="0"/>
    <xf numFmtId="164" fontId="1" fillId="0" borderId="1" xfId="0" applyNumberFormat="1" applyFont="1" applyFill="1" applyBorder="1" applyAlignment="1">
      <alignment vertical="top"/>
    </xf>
    <xf numFmtId="0" fontId="3" fillId="0" borderId="0" xfId="0" applyFont="1" applyFill="1"/>
    <xf numFmtId="0" fontId="2" fillId="0" borderId="1" xfId="0" applyFont="1" applyFill="1" applyBorder="1" applyAlignment="1">
      <alignment horizontal="justify" vertical="top" wrapText="1"/>
    </xf>
    <xf numFmtId="0" fontId="3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vertical="top"/>
    </xf>
    <xf numFmtId="164" fontId="2" fillId="0" borderId="1" xfId="0" applyNumberFormat="1" applyFont="1" applyFill="1" applyBorder="1" applyAlignment="1">
      <alignment vertical="top"/>
    </xf>
    <xf numFmtId="0" fontId="7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vertical="center"/>
    </xf>
    <xf numFmtId="165" fontId="3" fillId="0" borderId="0" xfId="0" applyNumberFormat="1" applyFont="1" applyFill="1"/>
    <xf numFmtId="0" fontId="3" fillId="0" borderId="1" xfId="0" applyFont="1" applyFill="1" applyBorder="1"/>
    <xf numFmtId="0" fontId="7" fillId="0" borderId="1" xfId="0" applyFont="1" applyFill="1" applyBorder="1" applyAlignment="1">
      <alignment vertical="center" wrapText="1"/>
    </xf>
    <xf numFmtId="0" fontId="9" fillId="0" borderId="1" xfId="1" applyFont="1" applyBorder="1" applyAlignment="1">
      <alignment horizontal="justify" vertical="center" wrapText="1"/>
    </xf>
    <xf numFmtId="0" fontId="9" fillId="0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vertical="top"/>
    </xf>
    <xf numFmtId="0" fontId="9" fillId="0" borderId="1" xfId="0" applyFont="1" applyFill="1" applyBorder="1" applyAlignment="1">
      <alignment horizontal="justify" vertical="top" wrapText="1"/>
    </xf>
    <xf numFmtId="164" fontId="3" fillId="0" borderId="1" xfId="0" applyNumberFormat="1" applyFont="1" applyFill="1" applyBorder="1"/>
    <xf numFmtId="0" fontId="2" fillId="2" borderId="1" xfId="0" applyFont="1" applyFill="1" applyBorder="1" applyAlignment="1">
      <alignment horizontal="justify" vertical="top" wrapText="1"/>
    </xf>
    <xf numFmtId="0" fontId="13" fillId="0" borderId="0" xfId="0" applyFont="1" applyFill="1"/>
    <xf numFmtId="0" fontId="9" fillId="0" borderId="1" xfId="0" applyFont="1" applyFill="1" applyBorder="1" applyAlignment="1">
      <alignment horizontal="justify" vertical="center" wrapText="1"/>
    </xf>
    <xf numFmtId="0" fontId="3" fillId="0" borderId="0" xfId="0" applyFont="1" applyFill="1" applyAlignment="1">
      <alignment horizontal="right" vertical="center"/>
    </xf>
    <xf numFmtId="164" fontId="7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164" fontId="9" fillId="0" borderId="1" xfId="0" applyNumberFormat="1" applyFont="1" applyFill="1" applyBorder="1" applyAlignment="1">
      <alignment horizontal="right"/>
    </xf>
    <xf numFmtId="164" fontId="12" fillId="0" borderId="1" xfId="0" applyNumberFormat="1" applyFont="1" applyFill="1" applyBorder="1" applyAlignment="1">
      <alignment horizontal="right"/>
    </xf>
    <xf numFmtId="0" fontId="9" fillId="0" borderId="1" xfId="0" applyFont="1" applyFill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vertical="top"/>
    </xf>
    <xf numFmtId="164" fontId="13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/>
    <xf numFmtId="164" fontId="9" fillId="0" borderId="1" xfId="1" applyNumberFormat="1" applyFont="1" applyBorder="1" applyAlignment="1"/>
    <xf numFmtId="0" fontId="2" fillId="0" borderId="1" xfId="0" applyFont="1" applyFill="1" applyBorder="1" applyAlignment="1">
      <alignment horizontal="left" vertical="top" wrapText="1"/>
    </xf>
    <xf numFmtId="164" fontId="7" fillId="0" borderId="1" xfId="0" applyNumberFormat="1" applyFont="1" applyFill="1" applyBorder="1" applyAlignment="1">
      <alignment vertical="top"/>
    </xf>
    <xf numFmtId="0" fontId="9" fillId="0" borderId="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justify" vertical="top" wrapText="1"/>
    </xf>
    <xf numFmtId="0" fontId="11" fillId="0" borderId="5" xfId="0" applyFont="1" applyBorder="1" applyAlignment="1">
      <alignment horizontal="justify" vertical="center"/>
    </xf>
    <xf numFmtId="164" fontId="2" fillId="2" borderId="1" xfId="0" applyNumberFormat="1" applyFont="1" applyFill="1" applyBorder="1" applyAlignment="1">
      <alignment vertical="top"/>
    </xf>
    <xf numFmtId="164" fontId="2" fillId="2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justify" vertical="center"/>
    </xf>
    <xf numFmtId="164" fontId="9" fillId="0" borderId="1" xfId="0" applyNumberFormat="1" applyFont="1" applyFill="1" applyBorder="1" applyAlignment="1"/>
    <xf numFmtId="164" fontId="15" fillId="0" borderId="1" xfId="0" applyNumberFormat="1" applyFont="1" applyFill="1" applyBorder="1" applyAlignment="1">
      <alignment horizontal="right"/>
    </xf>
    <xf numFmtId="0" fontId="15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justify"/>
    </xf>
    <xf numFmtId="165" fontId="3" fillId="0" borderId="1" xfId="0" applyNumberFormat="1" applyFont="1" applyFill="1" applyBorder="1"/>
    <xf numFmtId="164" fontId="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vertical="center" wrapText="1"/>
    </xf>
    <xf numFmtId="0" fontId="16" fillId="0" borderId="0" xfId="0" applyFont="1" applyFill="1" applyAlignment="1">
      <alignment horizontal="right"/>
    </xf>
    <xf numFmtId="0" fontId="17" fillId="0" borderId="1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justify" vertical="center" wrapText="1"/>
    </xf>
    <xf numFmtId="0" fontId="2" fillId="0" borderId="7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/>
    </xf>
    <xf numFmtId="49" fontId="14" fillId="0" borderId="2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 vertical="top"/>
    </xf>
    <xf numFmtId="0" fontId="14" fillId="0" borderId="3" xfId="0" applyFont="1" applyFill="1" applyBorder="1" applyAlignment="1">
      <alignment horizontal="center" vertical="top"/>
    </xf>
    <xf numFmtId="0" fontId="14" fillId="0" borderId="4" xfId="0" applyFont="1" applyFill="1" applyBorder="1" applyAlignment="1">
      <alignment horizontal="center" vertical="top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</cellXfs>
  <cellStyles count="2">
    <cellStyle name="Normal 2 2 2 3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9"/>
  <sheetViews>
    <sheetView tabSelected="1" zoomScale="80" zoomScaleNormal="80" workbookViewId="0">
      <selection activeCell="B136" sqref="B136"/>
    </sheetView>
  </sheetViews>
  <sheetFormatPr defaultRowHeight="15" x14ac:dyDescent="0.25"/>
  <cols>
    <col min="1" max="1" width="40.42578125" style="2" customWidth="1"/>
    <col min="2" max="2" width="18.5703125" style="2" customWidth="1"/>
    <col min="3" max="3" width="21" style="2" customWidth="1"/>
    <col min="4" max="4" width="45.5703125" style="2" customWidth="1"/>
    <col min="5" max="16384" width="9.140625" style="2"/>
  </cols>
  <sheetData>
    <row r="1" spans="1:4" ht="30" x14ac:dyDescent="0.25">
      <c r="D1" s="4" t="s">
        <v>109</v>
      </c>
    </row>
    <row r="3" spans="1:4" ht="36.75" customHeight="1" x14ac:dyDescent="0.25">
      <c r="A3" s="70" t="s">
        <v>30</v>
      </c>
      <c r="B3" s="71"/>
      <c r="C3" s="71"/>
      <c r="D3" s="71"/>
    </row>
    <row r="4" spans="1:4" ht="17.25" customHeight="1" x14ac:dyDescent="0.3">
      <c r="A4" s="5"/>
      <c r="B4" s="5"/>
      <c r="C4" s="5"/>
      <c r="D4" s="53" t="s">
        <v>29</v>
      </c>
    </row>
    <row r="5" spans="1:4" ht="28.5" customHeight="1" x14ac:dyDescent="0.25">
      <c r="A5" s="72"/>
      <c r="B5" s="73" t="s">
        <v>31</v>
      </c>
      <c r="C5" s="73"/>
      <c r="D5" s="72" t="s">
        <v>20</v>
      </c>
    </row>
    <row r="6" spans="1:4" ht="30.75" customHeight="1" x14ac:dyDescent="0.25">
      <c r="A6" s="72"/>
      <c r="B6" s="35" t="s">
        <v>0</v>
      </c>
      <c r="C6" s="35" t="s">
        <v>19</v>
      </c>
      <c r="D6" s="72"/>
    </row>
    <row r="7" spans="1:4" s="25" customFormat="1" ht="12" customHeight="1" x14ac:dyDescent="0.25">
      <c r="A7" s="54">
        <v>1</v>
      </c>
      <c r="B7" s="54">
        <v>2</v>
      </c>
      <c r="C7" s="54">
        <v>3</v>
      </c>
      <c r="D7" s="54">
        <v>4</v>
      </c>
    </row>
    <row r="8" spans="1:4" ht="18.75" x14ac:dyDescent="0.3">
      <c r="A8" s="64" t="s">
        <v>2</v>
      </c>
      <c r="B8" s="65"/>
      <c r="C8" s="65"/>
      <c r="D8" s="66"/>
    </row>
    <row r="9" spans="1:4" ht="15.75" x14ac:dyDescent="0.25">
      <c r="A9" s="6" t="s">
        <v>32</v>
      </c>
      <c r="B9" s="1">
        <v>244351.7</v>
      </c>
      <c r="C9" s="1">
        <v>227158.9</v>
      </c>
      <c r="D9" s="7"/>
    </row>
    <row r="10" spans="1:4" ht="15.75" x14ac:dyDescent="0.25">
      <c r="A10" s="7"/>
      <c r="B10" s="8"/>
      <c r="C10" s="8"/>
      <c r="D10" s="7"/>
    </row>
    <row r="11" spans="1:4" ht="31.5" x14ac:dyDescent="0.25">
      <c r="A11" s="9" t="s">
        <v>1</v>
      </c>
      <c r="B11" s="28">
        <v>24270.9</v>
      </c>
      <c r="C11" s="28">
        <v>7078.1</v>
      </c>
      <c r="D11" s="8"/>
    </row>
    <row r="12" spans="1:4" ht="37.5" customHeight="1" x14ac:dyDescent="0.25">
      <c r="A12" s="40" t="s">
        <v>77</v>
      </c>
      <c r="B12" s="8">
        <v>3826</v>
      </c>
      <c r="C12" s="8">
        <v>488.1</v>
      </c>
      <c r="D12" s="3" t="s">
        <v>43</v>
      </c>
    </row>
    <row r="13" spans="1:4" ht="70.5" customHeight="1" x14ac:dyDescent="0.25">
      <c r="A13" s="3" t="s">
        <v>78</v>
      </c>
      <c r="B13" s="8">
        <v>5356.9</v>
      </c>
      <c r="C13" s="8">
        <v>2500</v>
      </c>
      <c r="D13" s="41" t="s">
        <v>41</v>
      </c>
    </row>
    <row r="14" spans="1:4" ht="66" customHeight="1" x14ac:dyDescent="0.25">
      <c r="A14" s="3" t="s">
        <v>107</v>
      </c>
      <c r="B14" s="8">
        <v>12998</v>
      </c>
      <c r="C14" s="8">
        <v>2000</v>
      </c>
      <c r="D14" s="41" t="s">
        <v>42</v>
      </c>
    </row>
    <row r="15" spans="1:4" ht="31.5" x14ac:dyDescent="0.25">
      <c r="A15" s="38" t="s">
        <v>108</v>
      </c>
      <c r="B15" s="8">
        <v>2090</v>
      </c>
      <c r="C15" s="8">
        <v>2090</v>
      </c>
      <c r="D15" s="41" t="s">
        <v>22</v>
      </c>
    </row>
    <row r="16" spans="1:4" ht="18.75" x14ac:dyDescent="0.25">
      <c r="A16" s="58" t="s">
        <v>3</v>
      </c>
      <c r="B16" s="59"/>
      <c r="C16" s="59"/>
      <c r="D16" s="60"/>
    </row>
    <row r="17" spans="1:5" ht="15.75" x14ac:dyDescent="0.25">
      <c r="A17" s="6" t="s">
        <v>32</v>
      </c>
      <c r="B17" s="1">
        <v>44321.599999999999</v>
      </c>
      <c r="C17" s="1">
        <v>44321.599999999999</v>
      </c>
      <c r="D17" s="10"/>
    </row>
    <row r="18" spans="1:5" ht="15.75" x14ac:dyDescent="0.25">
      <c r="A18" s="7"/>
      <c r="B18" s="8"/>
      <c r="C18" s="8"/>
      <c r="D18" s="10"/>
    </row>
    <row r="19" spans="1:5" ht="31.5" x14ac:dyDescent="0.25">
      <c r="A19" s="9" t="s">
        <v>1</v>
      </c>
      <c r="B19" s="31">
        <v>2000</v>
      </c>
      <c r="C19" s="31">
        <v>2000</v>
      </c>
      <c r="D19" s="10"/>
    </row>
    <row r="20" spans="1:5" ht="31.5" x14ac:dyDescent="0.25">
      <c r="A20" s="3" t="s">
        <v>79</v>
      </c>
      <c r="B20" s="8">
        <v>2000</v>
      </c>
      <c r="C20" s="8">
        <v>2000</v>
      </c>
      <c r="D20" s="3" t="s">
        <v>53</v>
      </c>
    </row>
    <row r="21" spans="1:5" ht="18.75" x14ac:dyDescent="0.25">
      <c r="A21" s="58" t="s">
        <v>4</v>
      </c>
      <c r="B21" s="59"/>
      <c r="C21" s="59"/>
      <c r="D21" s="60"/>
    </row>
    <row r="22" spans="1:5" ht="15.75" x14ac:dyDescent="0.25">
      <c r="A22" s="6" t="s">
        <v>32</v>
      </c>
      <c r="B22" s="1">
        <v>40197.9</v>
      </c>
      <c r="C22" s="1">
        <v>38191</v>
      </c>
      <c r="D22" s="10"/>
    </row>
    <row r="23" spans="1:5" ht="15.75" x14ac:dyDescent="0.25">
      <c r="A23" s="7"/>
      <c r="B23" s="39"/>
      <c r="C23" s="39"/>
      <c r="D23" s="10"/>
    </row>
    <row r="24" spans="1:5" ht="31.5" x14ac:dyDescent="0.25">
      <c r="A24" s="9" t="s">
        <v>1</v>
      </c>
      <c r="B24" s="36">
        <v>2059.6</v>
      </c>
      <c r="C24" s="36">
        <v>52.7</v>
      </c>
      <c r="D24" s="10"/>
    </row>
    <row r="25" spans="1:5" ht="36" customHeight="1" x14ac:dyDescent="0.25">
      <c r="A25" s="3" t="s">
        <v>26</v>
      </c>
      <c r="B25" s="21">
        <v>2059.6</v>
      </c>
      <c r="C25" s="21">
        <v>52.7</v>
      </c>
      <c r="D25" s="3" t="s">
        <v>52</v>
      </c>
    </row>
    <row r="26" spans="1:5" ht="18.75" x14ac:dyDescent="0.25">
      <c r="A26" s="58" t="s">
        <v>5</v>
      </c>
      <c r="B26" s="59"/>
      <c r="C26" s="59"/>
      <c r="D26" s="60"/>
    </row>
    <row r="27" spans="1:5" ht="15.75" x14ac:dyDescent="0.25">
      <c r="A27" s="6" t="s">
        <v>32</v>
      </c>
      <c r="B27" s="1">
        <v>80657.8</v>
      </c>
      <c r="C27" s="1">
        <v>80657.8</v>
      </c>
      <c r="D27" s="10"/>
      <c r="E27" s="16"/>
    </row>
    <row r="28" spans="1:5" ht="15.75" x14ac:dyDescent="0.25">
      <c r="A28" s="7"/>
      <c r="B28" s="8"/>
      <c r="C28" s="8"/>
      <c r="D28" s="10"/>
    </row>
    <row r="29" spans="1:5" ht="31.5" x14ac:dyDescent="0.25">
      <c r="A29" s="9" t="s">
        <v>1</v>
      </c>
      <c r="B29" s="36"/>
      <c r="C29" s="36"/>
      <c r="D29" s="10" t="s">
        <v>44</v>
      </c>
    </row>
    <row r="30" spans="1:5" ht="18.75" x14ac:dyDescent="0.25">
      <c r="A30" s="58" t="s">
        <v>40</v>
      </c>
      <c r="B30" s="59"/>
      <c r="C30" s="59"/>
      <c r="D30" s="60"/>
    </row>
    <row r="31" spans="1:5" ht="15.75" x14ac:dyDescent="0.25">
      <c r="A31" s="6" t="s">
        <v>32</v>
      </c>
      <c r="B31" s="1">
        <v>20714.5</v>
      </c>
      <c r="C31" s="1">
        <v>20714.5</v>
      </c>
      <c r="D31" s="3"/>
    </row>
    <row r="32" spans="1:5" ht="15.75" x14ac:dyDescent="0.25">
      <c r="A32" s="3"/>
      <c r="B32" s="8"/>
      <c r="C32" s="8"/>
      <c r="D32" s="3"/>
    </row>
    <row r="33" spans="1:4" ht="31.5" x14ac:dyDescent="0.25">
      <c r="A33" s="9" t="s">
        <v>1</v>
      </c>
      <c r="B33" s="36"/>
      <c r="C33" s="36"/>
      <c r="D33" s="10" t="s">
        <v>80</v>
      </c>
    </row>
    <row r="34" spans="1:4" ht="18.75" x14ac:dyDescent="0.25">
      <c r="A34" s="58" t="s">
        <v>6</v>
      </c>
      <c r="B34" s="59"/>
      <c r="C34" s="59"/>
      <c r="D34" s="60"/>
    </row>
    <row r="35" spans="1:4" ht="15.75" x14ac:dyDescent="0.25">
      <c r="A35" s="6" t="s">
        <v>32</v>
      </c>
      <c r="B35" s="1">
        <v>865739.3</v>
      </c>
      <c r="C35" s="1">
        <v>806102.5</v>
      </c>
      <c r="D35" s="10"/>
    </row>
    <row r="36" spans="1:4" ht="15.75" x14ac:dyDescent="0.25">
      <c r="A36" s="7"/>
      <c r="B36" s="8"/>
      <c r="C36" s="8"/>
      <c r="D36" s="10"/>
    </row>
    <row r="37" spans="1:4" ht="31.5" x14ac:dyDescent="0.25">
      <c r="A37" s="9" t="s">
        <v>1</v>
      </c>
      <c r="B37" s="31">
        <v>123220.20000000001</v>
      </c>
      <c r="C37" s="28">
        <v>63583.399999999994</v>
      </c>
      <c r="D37" s="10"/>
    </row>
    <row r="38" spans="1:4" ht="47.25" x14ac:dyDescent="0.25">
      <c r="A38" s="10" t="s">
        <v>27</v>
      </c>
      <c r="B38" s="21">
        <v>101980.1</v>
      </c>
      <c r="C38" s="21">
        <v>59032.399999999994</v>
      </c>
      <c r="D38" s="3" t="s">
        <v>51</v>
      </c>
    </row>
    <row r="39" spans="1:4" ht="15.75" customHeight="1" x14ac:dyDescent="0.25">
      <c r="A39" s="22" t="s">
        <v>81</v>
      </c>
      <c r="B39" s="8">
        <v>303</v>
      </c>
      <c r="C39" s="30"/>
      <c r="D39" s="55" t="s">
        <v>23</v>
      </c>
    </row>
    <row r="40" spans="1:4" ht="15.75" x14ac:dyDescent="0.25">
      <c r="A40" s="22" t="s">
        <v>82</v>
      </c>
      <c r="B40" s="8">
        <v>100</v>
      </c>
      <c r="C40" s="30"/>
      <c r="D40" s="56"/>
    </row>
    <row r="41" spans="1:4" ht="15.75" x14ac:dyDescent="0.25">
      <c r="A41" s="22" t="s">
        <v>83</v>
      </c>
      <c r="B41" s="8">
        <v>2210.4</v>
      </c>
      <c r="C41" s="30"/>
      <c r="D41" s="56"/>
    </row>
    <row r="42" spans="1:4" ht="15.75" x14ac:dyDescent="0.25">
      <c r="A42" s="22" t="s">
        <v>84</v>
      </c>
      <c r="B42" s="8">
        <f>2180.3+200+960+93+200</f>
        <v>3633.3</v>
      </c>
      <c r="C42" s="30"/>
      <c r="D42" s="57"/>
    </row>
    <row r="43" spans="1:4" ht="47.25" x14ac:dyDescent="0.25">
      <c r="A43" s="3" t="s">
        <v>85</v>
      </c>
      <c r="B43" s="14">
        <v>120</v>
      </c>
      <c r="C43" s="29"/>
      <c r="D43" s="42" t="s">
        <v>34</v>
      </c>
    </row>
    <row r="44" spans="1:4" ht="46.5" customHeight="1" x14ac:dyDescent="0.25">
      <c r="A44" s="22" t="s">
        <v>86</v>
      </c>
      <c r="B44" s="8">
        <v>1000</v>
      </c>
      <c r="C44" s="47"/>
      <c r="D44" s="42" t="s">
        <v>23</v>
      </c>
    </row>
    <row r="45" spans="1:4" ht="63" x14ac:dyDescent="0.25">
      <c r="A45" s="3" t="s">
        <v>87</v>
      </c>
      <c r="B45" s="8">
        <f>8784.4+2857</f>
        <v>11641.4</v>
      </c>
      <c r="C45" s="8">
        <v>4551</v>
      </c>
      <c r="D45" s="42" t="s">
        <v>74</v>
      </c>
    </row>
    <row r="46" spans="1:4" ht="15.75" x14ac:dyDescent="0.25">
      <c r="A46" s="22" t="s">
        <v>88</v>
      </c>
      <c r="B46" s="8">
        <v>2232</v>
      </c>
      <c r="C46" s="8"/>
      <c r="D46" s="52"/>
    </row>
    <row r="47" spans="1:4" ht="18.75" x14ac:dyDescent="0.25">
      <c r="A47" s="58" t="s">
        <v>7</v>
      </c>
      <c r="B47" s="59"/>
      <c r="C47" s="59"/>
      <c r="D47" s="60"/>
    </row>
    <row r="48" spans="1:4" ht="15.75" x14ac:dyDescent="0.25">
      <c r="A48" s="6" t="s">
        <v>32</v>
      </c>
      <c r="B48" s="1">
        <v>49015.199999999997</v>
      </c>
      <c r="C48" s="1">
        <v>36229.4</v>
      </c>
      <c r="D48" s="10"/>
    </row>
    <row r="49" spans="1:4" ht="15.75" x14ac:dyDescent="0.25">
      <c r="A49" s="7"/>
      <c r="B49" s="8"/>
      <c r="C49" s="8"/>
      <c r="D49" s="10"/>
    </row>
    <row r="50" spans="1:4" ht="31.5" x14ac:dyDescent="0.25">
      <c r="A50" s="9" t="s">
        <v>1</v>
      </c>
      <c r="B50" s="28">
        <v>17540.199999999997</v>
      </c>
      <c r="C50" s="28">
        <v>4754.3999999999996</v>
      </c>
      <c r="D50" s="10"/>
    </row>
    <row r="51" spans="1:4" ht="47.25" x14ac:dyDescent="0.25">
      <c r="A51" s="3" t="s">
        <v>26</v>
      </c>
      <c r="B51" s="46">
        <v>7410.9</v>
      </c>
      <c r="C51" s="46">
        <v>2754.4</v>
      </c>
      <c r="D51" s="3" t="s">
        <v>50</v>
      </c>
    </row>
    <row r="52" spans="1:4" ht="31.5" x14ac:dyDescent="0.25">
      <c r="A52" s="13" t="s">
        <v>89</v>
      </c>
      <c r="B52" s="14">
        <v>215.5</v>
      </c>
      <c r="C52" s="14">
        <v>0</v>
      </c>
      <c r="D52" s="3" t="s">
        <v>33</v>
      </c>
    </row>
    <row r="53" spans="1:4" ht="52.5" customHeight="1" x14ac:dyDescent="0.25">
      <c r="A53" s="3" t="s">
        <v>90</v>
      </c>
      <c r="B53" s="8">
        <v>9913.7999999999993</v>
      </c>
      <c r="C53" s="8">
        <v>2000</v>
      </c>
      <c r="D53" s="3" t="s">
        <v>49</v>
      </c>
    </row>
    <row r="54" spans="1:4" ht="18.75" x14ac:dyDescent="0.25">
      <c r="A54" s="58" t="s">
        <v>8</v>
      </c>
      <c r="B54" s="59"/>
      <c r="C54" s="59"/>
      <c r="D54" s="60"/>
    </row>
    <row r="55" spans="1:4" ht="15.75" x14ac:dyDescent="0.25">
      <c r="A55" s="6" t="s">
        <v>32</v>
      </c>
      <c r="B55" s="1">
        <v>577279.1</v>
      </c>
      <c r="C55" s="1">
        <v>519494.2</v>
      </c>
      <c r="D55" s="3"/>
    </row>
    <row r="56" spans="1:4" ht="15.75" x14ac:dyDescent="0.25">
      <c r="A56" s="7"/>
      <c r="B56" s="8"/>
      <c r="C56" s="8"/>
      <c r="D56" s="3"/>
    </row>
    <row r="57" spans="1:4" ht="31.5" x14ac:dyDescent="0.25">
      <c r="A57" s="9" t="s">
        <v>1</v>
      </c>
      <c r="B57" s="28">
        <v>101343</v>
      </c>
      <c r="C57" s="28">
        <v>43558.100000000006</v>
      </c>
      <c r="D57" s="3"/>
    </row>
    <row r="58" spans="1:4" ht="33" customHeight="1" x14ac:dyDescent="0.25">
      <c r="A58" s="20" t="s">
        <v>26</v>
      </c>
      <c r="B58" s="21">
        <v>97895.2</v>
      </c>
      <c r="C58" s="21">
        <f>39173.5+936.8</f>
        <v>40110.300000000003</v>
      </c>
      <c r="D58" s="3" t="s">
        <v>48</v>
      </c>
    </row>
    <row r="59" spans="1:4" ht="20.25" customHeight="1" x14ac:dyDescent="0.25">
      <c r="A59" s="10" t="s">
        <v>91</v>
      </c>
      <c r="B59" s="21">
        <v>1904.8</v>
      </c>
      <c r="C59" s="21">
        <v>1904.8</v>
      </c>
      <c r="D59" s="40" t="s">
        <v>36</v>
      </c>
    </row>
    <row r="60" spans="1:4" ht="15.75" x14ac:dyDescent="0.25">
      <c r="A60" s="10" t="s">
        <v>92</v>
      </c>
      <c r="B60" s="21">
        <v>1543</v>
      </c>
      <c r="C60" s="21">
        <v>1543</v>
      </c>
      <c r="D60" s="38" t="s">
        <v>37</v>
      </c>
    </row>
    <row r="61" spans="1:4" ht="18.75" x14ac:dyDescent="0.25">
      <c r="A61" s="58" t="s">
        <v>9</v>
      </c>
      <c r="B61" s="59"/>
      <c r="C61" s="59"/>
      <c r="D61" s="60"/>
    </row>
    <row r="62" spans="1:4" ht="15.75" x14ac:dyDescent="0.25">
      <c r="A62" s="6" t="s">
        <v>32</v>
      </c>
      <c r="B62" s="1">
        <v>56373.9</v>
      </c>
      <c r="C62" s="1">
        <v>48628.2</v>
      </c>
      <c r="D62" s="3"/>
    </row>
    <row r="63" spans="1:4" ht="15.75" x14ac:dyDescent="0.25">
      <c r="A63" s="3"/>
      <c r="B63" s="8"/>
      <c r="C63" s="8"/>
      <c r="D63" s="3"/>
    </row>
    <row r="64" spans="1:4" ht="31.5" x14ac:dyDescent="0.25">
      <c r="A64" s="9" t="s">
        <v>1</v>
      </c>
      <c r="B64" s="36">
        <v>10045.700000000001</v>
      </c>
      <c r="C64" s="36">
        <v>2300</v>
      </c>
      <c r="D64" s="3"/>
    </row>
    <row r="65" spans="1:4" ht="15.75" x14ac:dyDescent="0.25">
      <c r="A65" s="22" t="s">
        <v>25</v>
      </c>
      <c r="B65" s="8">
        <v>7140.7</v>
      </c>
      <c r="C65" s="8"/>
      <c r="D65" s="3" t="s">
        <v>47</v>
      </c>
    </row>
    <row r="66" spans="1:4" ht="66.75" customHeight="1" x14ac:dyDescent="0.25">
      <c r="A66" s="3" t="s">
        <v>45</v>
      </c>
      <c r="B66" s="8">
        <v>1105</v>
      </c>
      <c r="C66" s="8">
        <v>500</v>
      </c>
      <c r="D66" s="3" t="s">
        <v>46</v>
      </c>
    </row>
    <row r="67" spans="1:4" ht="97.5" customHeight="1" x14ac:dyDescent="0.25">
      <c r="A67" s="3" t="s">
        <v>93</v>
      </c>
      <c r="B67" s="8">
        <v>1800</v>
      </c>
      <c r="C67" s="8">
        <v>1800</v>
      </c>
      <c r="D67" s="3" t="s">
        <v>22</v>
      </c>
    </row>
    <row r="68" spans="1:4" ht="18.75" x14ac:dyDescent="0.25">
      <c r="A68" s="58" t="s">
        <v>10</v>
      </c>
      <c r="B68" s="59"/>
      <c r="C68" s="59"/>
      <c r="D68" s="60"/>
    </row>
    <row r="69" spans="1:4" ht="15.75" x14ac:dyDescent="0.25">
      <c r="A69" s="6" t="s">
        <v>32</v>
      </c>
      <c r="B69" s="1">
        <v>165261.70000000001</v>
      </c>
      <c r="C69" s="1">
        <v>151068.20000000001</v>
      </c>
      <c r="D69" s="3"/>
    </row>
    <row r="70" spans="1:4" ht="15.75" x14ac:dyDescent="0.25">
      <c r="A70" s="3"/>
      <c r="B70" s="8"/>
      <c r="C70" s="8"/>
      <c r="D70" s="3"/>
    </row>
    <row r="71" spans="1:4" ht="31.5" x14ac:dyDescent="0.25">
      <c r="A71" s="9" t="s">
        <v>1</v>
      </c>
      <c r="B71" s="28">
        <v>23457.999999999996</v>
      </c>
      <c r="C71" s="28">
        <v>9264.5</v>
      </c>
      <c r="D71" s="3"/>
    </row>
    <row r="72" spans="1:4" ht="54" customHeight="1" x14ac:dyDescent="0.25">
      <c r="A72" s="22" t="s">
        <v>60</v>
      </c>
      <c r="B72" s="8">
        <v>3610.6</v>
      </c>
      <c r="C72" s="8">
        <v>2388.6</v>
      </c>
      <c r="D72" s="3" t="s">
        <v>54</v>
      </c>
    </row>
    <row r="73" spans="1:4" ht="36.75" customHeight="1" x14ac:dyDescent="0.25">
      <c r="A73" s="24" t="s">
        <v>55</v>
      </c>
      <c r="B73" s="43">
        <v>15698.3</v>
      </c>
      <c r="C73" s="8"/>
      <c r="D73" s="3" t="s">
        <v>56</v>
      </c>
    </row>
    <row r="74" spans="1:4" ht="83.25" customHeight="1" x14ac:dyDescent="0.25">
      <c r="A74" s="24" t="s">
        <v>94</v>
      </c>
      <c r="B74" s="43">
        <v>2423.5</v>
      </c>
      <c r="C74" s="8">
        <v>2423.5</v>
      </c>
      <c r="D74" s="3" t="s">
        <v>22</v>
      </c>
    </row>
    <row r="75" spans="1:4" ht="68.25" customHeight="1" x14ac:dyDescent="0.25">
      <c r="A75" s="3" t="s">
        <v>57</v>
      </c>
      <c r="B75" s="8">
        <v>1725.6</v>
      </c>
      <c r="C75" s="8"/>
      <c r="D75" s="3" t="s">
        <v>58</v>
      </c>
    </row>
    <row r="76" spans="1:4" ht="78.75" x14ac:dyDescent="0.25">
      <c r="A76" s="32" t="s">
        <v>95</v>
      </c>
      <c r="B76" s="11"/>
      <c r="C76" s="44">
        <v>4452.3999999999996</v>
      </c>
      <c r="D76" s="45" t="s">
        <v>59</v>
      </c>
    </row>
    <row r="77" spans="1:4" ht="18.75" x14ac:dyDescent="0.25">
      <c r="A77" s="67" t="s">
        <v>11</v>
      </c>
      <c r="B77" s="68"/>
      <c r="C77" s="68"/>
      <c r="D77" s="69"/>
    </row>
    <row r="78" spans="1:4" ht="15.75" x14ac:dyDescent="0.25">
      <c r="A78" s="6" t="s">
        <v>32</v>
      </c>
      <c r="B78" s="1">
        <v>14703.4</v>
      </c>
      <c r="C78" s="1">
        <v>12641.6</v>
      </c>
      <c r="D78" s="3"/>
    </row>
    <row r="79" spans="1:4" ht="15.75" x14ac:dyDescent="0.25">
      <c r="A79" s="3"/>
      <c r="B79" s="8"/>
      <c r="C79" s="8"/>
      <c r="D79" s="3"/>
    </row>
    <row r="80" spans="1:4" ht="31.5" x14ac:dyDescent="0.25">
      <c r="A80" s="9" t="s">
        <v>1</v>
      </c>
      <c r="B80" s="36">
        <f>B81</f>
        <v>2097.8000000000002</v>
      </c>
      <c r="C80" s="36">
        <f>C81</f>
        <v>36</v>
      </c>
      <c r="D80" s="3"/>
    </row>
    <row r="81" spans="1:4" ht="47.25" x14ac:dyDescent="0.25">
      <c r="A81" s="3" t="s">
        <v>72</v>
      </c>
      <c r="B81" s="46">
        <v>2097.8000000000002</v>
      </c>
      <c r="C81" s="46">
        <f>36</f>
        <v>36</v>
      </c>
      <c r="D81" s="3" t="s">
        <v>62</v>
      </c>
    </row>
    <row r="82" spans="1:4" ht="86.25" customHeight="1" x14ac:dyDescent="0.25">
      <c r="A82" s="13" t="s">
        <v>61</v>
      </c>
      <c r="B82" s="14">
        <f>84</f>
        <v>84</v>
      </c>
      <c r="C82" s="11"/>
      <c r="D82" s="3" t="s">
        <v>71</v>
      </c>
    </row>
    <row r="83" spans="1:4" ht="18.75" x14ac:dyDescent="0.25">
      <c r="A83" s="74" t="s">
        <v>12</v>
      </c>
      <c r="B83" s="75"/>
      <c r="C83" s="75"/>
      <c r="D83" s="76"/>
    </row>
    <row r="84" spans="1:4" ht="15.75" x14ac:dyDescent="0.25">
      <c r="A84" s="6" t="s">
        <v>32</v>
      </c>
      <c r="B84" s="15">
        <v>20091.2</v>
      </c>
      <c r="C84" s="15">
        <v>20136.599999999999</v>
      </c>
      <c r="D84" s="3"/>
    </row>
    <row r="85" spans="1:4" ht="15.75" x14ac:dyDescent="0.25">
      <c r="A85" s="13"/>
      <c r="B85" s="14"/>
      <c r="C85" s="14"/>
      <c r="D85" s="3"/>
    </row>
    <row r="86" spans="1:4" ht="31.5" x14ac:dyDescent="0.25">
      <c r="A86" s="18" t="s">
        <v>1</v>
      </c>
      <c r="B86" s="36">
        <v>945.5</v>
      </c>
      <c r="C86" s="36">
        <v>990.9</v>
      </c>
      <c r="D86" s="3"/>
    </row>
    <row r="87" spans="1:4" ht="64.5" customHeight="1" x14ac:dyDescent="0.25">
      <c r="A87" s="19" t="s">
        <v>25</v>
      </c>
      <c r="B87" s="37">
        <v>945.5</v>
      </c>
      <c r="C87" s="37">
        <v>990.9</v>
      </c>
      <c r="D87" s="19" t="s">
        <v>76</v>
      </c>
    </row>
    <row r="88" spans="1:4" ht="18.75" x14ac:dyDescent="0.25">
      <c r="A88" s="58" t="s">
        <v>18</v>
      </c>
      <c r="B88" s="59"/>
      <c r="C88" s="59"/>
      <c r="D88" s="60"/>
    </row>
    <row r="89" spans="1:4" ht="15.75" x14ac:dyDescent="0.25">
      <c r="A89" s="6" t="s">
        <v>32</v>
      </c>
      <c r="B89" s="15">
        <v>53061.1</v>
      </c>
      <c r="C89" s="15">
        <v>40681.1</v>
      </c>
      <c r="D89" s="12"/>
    </row>
    <row r="90" spans="1:4" ht="15.75" x14ac:dyDescent="0.25">
      <c r="A90" s="3"/>
      <c r="B90" s="11"/>
      <c r="C90" s="11"/>
      <c r="D90" s="3"/>
    </row>
    <row r="91" spans="1:4" ht="31.5" x14ac:dyDescent="0.25">
      <c r="A91" s="9" t="s">
        <v>1</v>
      </c>
      <c r="B91" s="28">
        <v>14442.2</v>
      </c>
      <c r="C91" s="28">
        <v>2062.1999999999998</v>
      </c>
      <c r="D91" s="3"/>
    </row>
    <row r="92" spans="1:4" ht="49.5" customHeight="1" x14ac:dyDescent="0.25">
      <c r="A92" s="3" t="s">
        <v>96</v>
      </c>
      <c r="B92" s="51">
        <v>2041.3</v>
      </c>
      <c r="C92" s="8"/>
      <c r="D92" s="49" t="s">
        <v>47</v>
      </c>
    </row>
    <row r="93" spans="1:4" ht="51" customHeight="1" x14ac:dyDescent="0.25">
      <c r="A93" s="17" t="s">
        <v>97</v>
      </c>
      <c r="B93" s="17">
        <v>1755.6</v>
      </c>
      <c r="C93" s="17">
        <v>1299.9000000000001</v>
      </c>
      <c r="D93" s="55" t="s">
        <v>70</v>
      </c>
    </row>
    <row r="94" spans="1:4" ht="51" customHeight="1" x14ac:dyDescent="0.25">
      <c r="A94" s="26" t="s">
        <v>98</v>
      </c>
      <c r="B94" s="17">
        <v>3682.1</v>
      </c>
      <c r="C94" s="17"/>
      <c r="D94" s="56"/>
    </row>
    <row r="95" spans="1:4" ht="37.5" customHeight="1" x14ac:dyDescent="0.25">
      <c r="A95" s="26" t="s">
        <v>99</v>
      </c>
      <c r="B95" s="50">
        <v>1639</v>
      </c>
      <c r="C95" s="17"/>
      <c r="D95" s="56"/>
    </row>
    <row r="96" spans="1:4" ht="31.5" x14ac:dyDescent="0.25">
      <c r="A96" s="26" t="s">
        <v>100</v>
      </c>
      <c r="B96" s="17">
        <v>1965.7</v>
      </c>
      <c r="C96" s="17">
        <v>762.3</v>
      </c>
      <c r="D96" s="57"/>
    </row>
    <row r="97" spans="1:4" ht="15" customHeight="1" x14ac:dyDescent="0.25">
      <c r="A97" s="17" t="s">
        <v>101</v>
      </c>
      <c r="B97" s="17">
        <v>1675.5</v>
      </c>
      <c r="C97" s="17"/>
      <c r="D97" s="48"/>
    </row>
    <row r="98" spans="1:4" ht="31.5" x14ac:dyDescent="0.25">
      <c r="A98" s="26" t="s">
        <v>102</v>
      </c>
      <c r="B98" s="50">
        <v>1683</v>
      </c>
      <c r="C98" s="17"/>
      <c r="D98" s="48"/>
    </row>
    <row r="99" spans="1:4" ht="18.75" x14ac:dyDescent="0.25">
      <c r="A99" s="58" t="s">
        <v>13</v>
      </c>
      <c r="B99" s="59"/>
      <c r="C99" s="59"/>
      <c r="D99" s="60"/>
    </row>
    <row r="100" spans="1:4" ht="15.75" x14ac:dyDescent="0.25">
      <c r="A100" s="6" t="s">
        <v>32</v>
      </c>
      <c r="B100" s="1">
        <v>37496.5</v>
      </c>
      <c r="C100" s="1">
        <v>27961.200000000001</v>
      </c>
      <c r="D100" s="3"/>
    </row>
    <row r="101" spans="1:4" ht="15.75" x14ac:dyDescent="0.25">
      <c r="A101" s="3"/>
      <c r="B101" s="8"/>
      <c r="C101" s="8"/>
      <c r="D101" s="3"/>
    </row>
    <row r="102" spans="1:4" ht="31.5" x14ac:dyDescent="0.25">
      <c r="A102" s="9" t="s">
        <v>1</v>
      </c>
      <c r="B102" s="36">
        <v>9760.7999999999993</v>
      </c>
      <c r="C102" s="36">
        <v>225.5</v>
      </c>
      <c r="D102" s="3"/>
    </row>
    <row r="103" spans="1:4" ht="70.5" customHeight="1" x14ac:dyDescent="0.25">
      <c r="A103" s="20" t="s">
        <v>103</v>
      </c>
      <c r="B103" s="21">
        <f>4302.8</f>
        <v>4302.8</v>
      </c>
      <c r="C103" s="21">
        <v>225.5</v>
      </c>
      <c r="D103" s="3" t="s">
        <v>63</v>
      </c>
    </row>
    <row r="104" spans="1:4" ht="55.9" customHeight="1" x14ac:dyDescent="0.25">
      <c r="A104" s="26" t="s">
        <v>64</v>
      </c>
      <c r="B104" s="21">
        <f>5000</f>
        <v>5000</v>
      </c>
      <c r="C104" s="21"/>
      <c r="D104" s="3" t="s">
        <v>47</v>
      </c>
    </row>
    <row r="105" spans="1:4" ht="51" customHeight="1" x14ac:dyDescent="0.25">
      <c r="A105" s="26" t="s">
        <v>28</v>
      </c>
      <c r="B105" s="21">
        <f>350+108</f>
        <v>458</v>
      </c>
      <c r="C105" s="21"/>
      <c r="D105" s="3" t="s">
        <v>58</v>
      </c>
    </row>
    <row r="106" spans="1:4" ht="18.75" x14ac:dyDescent="0.25">
      <c r="A106" s="58" t="s">
        <v>75</v>
      </c>
      <c r="B106" s="59"/>
      <c r="C106" s="59"/>
      <c r="D106" s="60"/>
    </row>
    <row r="107" spans="1:4" ht="15.75" x14ac:dyDescent="0.25">
      <c r="A107" s="6" t="s">
        <v>32</v>
      </c>
      <c r="B107" s="1">
        <v>17441.7</v>
      </c>
      <c r="C107" s="1">
        <v>10864.5</v>
      </c>
      <c r="D107" s="3"/>
    </row>
    <row r="108" spans="1:4" ht="15.75" x14ac:dyDescent="0.25">
      <c r="A108" s="3"/>
      <c r="B108" s="8"/>
      <c r="C108" s="8"/>
      <c r="D108" s="3"/>
    </row>
    <row r="109" spans="1:4" ht="31.5" x14ac:dyDescent="0.25">
      <c r="A109" s="9" t="s">
        <v>1</v>
      </c>
      <c r="B109" s="28">
        <v>6836.2000000000007</v>
      </c>
      <c r="C109" s="28">
        <v>259</v>
      </c>
      <c r="D109" s="3"/>
    </row>
    <row r="110" spans="1:4" ht="47.25" x14ac:dyDescent="0.25">
      <c r="A110" s="20" t="s">
        <v>66</v>
      </c>
      <c r="B110" s="46">
        <v>4734.6000000000004</v>
      </c>
      <c r="C110" s="46">
        <f>9</f>
        <v>9</v>
      </c>
      <c r="D110" s="3" t="s">
        <v>62</v>
      </c>
    </row>
    <row r="111" spans="1:4" ht="31.5" x14ac:dyDescent="0.25">
      <c r="A111" s="13" t="s">
        <v>65</v>
      </c>
      <c r="B111" s="46">
        <v>409.2</v>
      </c>
      <c r="C111" s="46">
        <v>200</v>
      </c>
      <c r="D111" s="3" t="s">
        <v>21</v>
      </c>
    </row>
    <row r="112" spans="1:4" ht="48" customHeight="1" x14ac:dyDescent="0.25">
      <c r="A112" s="13" t="s">
        <v>104</v>
      </c>
      <c r="B112" s="21">
        <v>1692.4</v>
      </c>
      <c r="C112" s="21">
        <v>50</v>
      </c>
      <c r="D112" s="3" t="s">
        <v>67</v>
      </c>
    </row>
    <row r="113" spans="1:4" ht="18.75" x14ac:dyDescent="0.25">
      <c r="A113" s="58" t="s">
        <v>14</v>
      </c>
      <c r="B113" s="59"/>
      <c r="C113" s="59"/>
      <c r="D113" s="60"/>
    </row>
    <row r="114" spans="1:4" ht="15.75" x14ac:dyDescent="0.25">
      <c r="A114" s="6" t="s">
        <v>32</v>
      </c>
      <c r="B114" s="1">
        <v>15580.7</v>
      </c>
      <c r="C114" s="1">
        <v>13630.7</v>
      </c>
      <c r="D114" s="3"/>
    </row>
    <row r="115" spans="1:4" ht="15.75" x14ac:dyDescent="0.25">
      <c r="A115" s="3"/>
      <c r="B115" s="8"/>
      <c r="C115" s="8"/>
      <c r="D115" s="3"/>
    </row>
    <row r="116" spans="1:4" ht="31.5" x14ac:dyDescent="0.25">
      <c r="A116" s="9" t="s">
        <v>1</v>
      </c>
      <c r="B116" s="28">
        <v>3455.4</v>
      </c>
      <c r="C116" s="28">
        <v>1505.4</v>
      </c>
      <c r="D116" s="3"/>
    </row>
    <row r="117" spans="1:4" ht="31.5" x14ac:dyDescent="0.25">
      <c r="A117" s="13" t="s">
        <v>69</v>
      </c>
      <c r="B117" s="8">
        <f>1505.4</f>
        <v>1505.4</v>
      </c>
      <c r="C117" s="8">
        <f>1505.4</f>
        <v>1505.4</v>
      </c>
      <c r="D117" s="3" t="s">
        <v>22</v>
      </c>
    </row>
    <row r="118" spans="1:4" s="27" customFormat="1" ht="65.25" customHeight="1" x14ac:dyDescent="0.25">
      <c r="A118" s="13" t="s">
        <v>105</v>
      </c>
      <c r="B118" s="8">
        <f>1950</f>
        <v>1950</v>
      </c>
      <c r="C118" s="8"/>
      <c r="D118" s="3" t="s">
        <v>68</v>
      </c>
    </row>
    <row r="119" spans="1:4" ht="18.75" x14ac:dyDescent="0.25">
      <c r="A119" s="58" t="s">
        <v>15</v>
      </c>
      <c r="B119" s="59"/>
      <c r="C119" s="59"/>
      <c r="D119" s="60"/>
    </row>
    <row r="120" spans="1:4" ht="15.75" x14ac:dyDescent="0.25">
      <c r="A120" s="6" t="s">
        <v>32</v>
      </c>
      <c r="B120" s="33">
        <v>26555.599999999999</v>
      </c>
      <c r="C120" s="33">
        <v>24967.5</v>
      </c>
      <c r="D120" s="3"/>
    </row>
    <row r="121" spans="1:4" ht="15.75" x14ac:dyDescent="0.25">
      <c r="A121" s="3"/>
      <c r="B121" s="8"/>
      <c r="C121" s="8"/>
      <c r="D121" s="3"/>
    </row>
    <row r="122" spans="1:4" ht="31.5" x14ac:dyDescent="0.25">
      <c r="A122" s="9" t="s">
        <v>1</v>
      </c>
      <c r="B122" s="36">
        <v>1730.6</v>
      </c>
      <c r="C122" s="36">
        <v>142.5</v>
      </c>
      <c r="D122" s="3"/>
    </row>
    <row r="123" spans="1:4" ht="37.5" customHeight="1" x14ac:dyDescent="0.25">
      <c r="A123" s="3" t="s">
        <v>26</v>
      </c>
      <c r="B123" s="8">
        <v>1730.6</v>
      </c>
      <c r="C123" s="8">
        <v>142.5</v>
      </c>
      <c r="D123" s="3" t="s">
        <v>38</v>
      </c>
    </row>
    <row r="124" spans="1:4" ht="18.75" x14ac:dyDescent="0.25">
      <c r="A124" s="58" t="s">
        <v>16</v>
      </c>
      <c r="B124" s="59"/>
      <c r="C124" s="59"/>
      <c r="D124" s="60"/>
    </row>
    <row r="125" spans="1:4" ht="15.75" x14ac:dyDescent="0.25">
      <c r="A125" s="6" t="s">
        <v>32</v>
      </c>
      <c r="B125" s="33">
        <v>178070.5</v>
      </c>
      <c r="C125" s="33">
        <v>178073.4</v>
      </c>
      <c r="D125" s="3"/>
    </row>
    <row r="126" spans="1:4" ht="15.75" x14ac:dyDescent="0.25">
      <c r="A126" s="3"/>
      <c r="B126" s="8"/>
      <c r="C126" s="8"/>
      <c r="D126" s="3"/>
    </row>
    <row r="127" spans="1:4" ht="31.5" x14ac:dyDescent="0.25">
      <c r="A127" s="9" t="s">
        <v>1</v>
      </c>
      <c r="B127" s="28">
        <f>SUM(B128:B128)</f>
        <v>0</v>
      </c>
      <c r="C127" s="28">
        <f>SUM(C128:C128)</f>
        <v>2.9</v>
      </c>
      <c r="D127" s="3"/>
    </row>
    <row r="128" spans="1:4" ht="31.5" customHeight="1" x14ac:dyDescent="0.25">
      <c r="A128" s="3" t="s">
        <v>25</v>
      </c>
      <c r="B128" s="29"/>
      <c r="C128" s="29">
        <v>2.9</v>
      </c>
      <c r="D128" s="3" t="s">
        <v>39</v>
      </c>
    </row>
    <row r="129" spans="1:4" ht="17.45" customHeight="1" x14ac:dyDescent="0.25">
      <c r="A129" s="61" t="s">
        <v>24</v>
      </c>
      <c r="B129" s="62"/>
      <c r="C129" s="62"/>
      <c r="D129" s="63"/>
    </row>
    <row r="130" spans="1:4" ht="19.5" customHeight="1" x14ac:dyDescent="0.25">
      <c r="A130" s="6" t="s">
        <v>32</v>
      </c>
      <c r="B130" s="1">
        <v>18336.5</v>
      </c>
      <c r="C130" s="1">
        <v>12253.1</v>
      </c>
      <c r="D130" s="3"/>
    </row>
    <row r="131" spans="1:4" ht="15.75" x14ac:dyDescent="0.25">
      <c r="A131" s="6"/>
      <c r="B131" s="8"/>
      <c r="C131" s="23"/>
      <c r="D131" s="3"/>
    </row>
    <row r="132" spans="1:4" ht="31.5" x14ac:dyDescent="0.25">
      <c r="A132" s="9" t="s">
        <v>1</v>
      </c>
      <c r="B132" s="34">
        <v>6083.4</v>
      </c>
      <c r="C132" s="34"/>
      <c r="D132" s="3"/>
    </row>
    <row r="133" spans="1:4" ht="31.5" x14ac:dyDescent="0.25">
      <c r="A133" s="3" t="s">
        <v>69</v>
      </c>
      <c r="B133" s="8">
        <v>4486.3</v>
      </c>
      <c r="C133" s="8"/>
      <c r="D133" s="3" t="s">
        <v>47</v>
      </c>
    </row>
    <row r="134" spans="1:4" ht="82.5" customHeight="1" x14ac:dyDescent="0.25">
      <c r="A134" s="3" t="s">
        <v>106</v>
      </c>
      <c r="B134" s="8">
        <v>1597.1</v>
      </c>
      <c r="C134" s="8"/>
      <c r="D134" s="3" t="s">
        <v>73</v>
      </c>
    </row>
    <row r="135" spans="1:4" ht="18.75" x14ac:dyDescent="0.25">
      <c r="A135" s="58" t="s">
        <v>17</v>
      </c>
      <c r="B135" s="59"/>
      <c r="C135" s="59"/>
      <c r="D135" s="60"/>
    </row>
    <row r="136" spans="1:4" ht="15.75" x14ac:dyDescent="0.25">
      <c r="A136" s="6" t="s">
        <v>32</v>
      </c>
      <c r="B136" s="1">
        <v>37069.800000000003</v>
      </c>
      <c r="C136" s="1">
        <v>35538.699999999997</v>
      </c>
      <c r="D136" s="3"/>
    </row>
    <row r="137" spans="1:4" ht="15.75" x14ac:dyDescent="0.25">
      <c r="A137" s="3"/>
      <c r="B137" s="8"/>
      <c r="C137" s="8"/>
      <c r="D137" s="3"/>
    </row>
    <row r="138" spans="1:4" ht="31.5" x14ac:dyDescent="0.25">
      <c r="A138" s="9" t="s">
        <v>1</v>
      </c>
      <c r="B138" s="36">
        <v>2460.1</v>
      </c>
      <c r="C138" s="36">
        <v>929</v>
      </c>
      <c r="D138" s="3"/>
    </row>
    <row r="139" spans="1:4" ht="31.5" x14ac:dyDescent="0.25">
      <c r="A139" s="3" t="s">
        <v>25</v>
      </c>
      <c r="B139" s="8">
        <v>2460.1</v>
      </c>
      <c r="C139" s="8">
        <f>884.7+44.3</f>
        <v>929</v>
      </c>
      <c r="D139" s="3" t="s">
        <v>35</v>
      </c>
    </row>
  </sheetData>
  <mergeCells count="26">
    <mergeCell ref="A3:D3"/>
    <mergeCell ref="A5:A6"/>
    <mergeCell ref="B5:C5"/>
    <mergeCell ref="D5:D6"/>
    <mergeCell ref="A83:D83"/>
    <mergeCell ref="A88:D88"/>
    <mergeCell ref="D39:D42"/>
    <mergeCell ref="A30:D30"/>
    <mergeCell ref="A8:D8"/>
    <mergeCell ref="A47:D47"/>
    <mergeCell ref="A54:D54"/>
    <mergeCell ref="A61:D61"/>
    <mergeCell ref="A68:D68"/>
    <mergeCell ref="A77:D77"/>
    <mergeCell ref="A16:D16"/>
    <mergeCell ref="A21:D21"/>
    <mergeCell ref="A26:D26"/>
    <mergeCell ref="A34:D34"/>
    <mergeCell ref="D93:D96"/>
    <mergeCell ref="A135:D135"/>
    <mergeCell ref="A99:D99"/>
    <mergeCell ref="A106:D106"/>
    <mergeCell ref="A113:D113"/>
    <mergeCell ref="A119:D119"/>
    <mergeCell ref="A124:D124"/>
    <mergeCell ref="A129:D129"/>
  </mergeCells>
  <pageMargins left="0.70866141732283472" right="0.31496062992125984" top="0.74803149606299213" bottom="0.74803149606299213" header="0.31496062992125984" footer="0.31496062992125984"/>
  <pageSetup paperSize="9" scale="73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Tabelul 18</vt:lpstr>
      <vt:lpstr>'Tabelul 18'!Заголовки_для_печати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Chirila Veronica</dc:creator>
  <cp:lastModifiedBy>Russu, Cristina</cp:lastModifiedBy>
  <cp:lastPrinted>2025-12-01T08:54:13Z</cp:lastPrinted>
  <dcterms:created xsi:type="dcterms:W3CDTF">2020-10-29T08:54:41Z</dcterms:created>
  <dcterms:modified xsi:type="dcterms:W3CDTF">2025-12-02T11:55:01Z</dcterms:modified>
</cp:coreProperties>
</file>